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432"/>
  </bookViews>
  <sheets>
    <sheet name="Прилож.8 инвестиции 22-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" i="1" l="1"/>
  <c r="F29" i="1"/>
  <c r="C29" i="1"/>
  <c r="F28" i="1"/>
  <c r="C28" i="1"/>
  <c r="I27" i="1"/>
  <c r="F27" i="1"/>
  <c r="C27" i="1"/>
  <c r="I26" i="1"/>
  <c r="F26" i="1"/>
  <c r="D26" i="1"/>
  <c r="C26" i="1" s="1"/>
  <c r="I25" i="1"/>
  <c r="G25" i="1"/>
  <c r="G19" i="1" s="1"/>
  <c r="F25" i="1"/>
  <c r="F19" i="1" s="1"/>
  <c r="C25" i="1"/>
  <c r="I24" i="1"/>
  <c r="F24" i="1"/>
  <c r="E24" i="1"/>
  <c r="C24" i="1" s="1"/>
  <c r="I23" i="1"/>
  <c r="F23" i="1"/>
  <c r="F33" i="1" s="1"/>
  <c r="E23" i="1"/>
  <c r="C23" i="1" s="1"/>
  <c r="I22" i="1"/>
  <c r="C22" i="1"/>
  <c r="C19" i="1" s="1"/>
  <c r="I21" i="1"/>
  <c r="I19" i="1" s="1"/>
  <c r="C21" i="1"/>
  <c r="K19" i="1"/>
  <c r="J19" i="1"/>
  <c r="H19" i="1"/>
  <c r="E19" i="1"/>
  <c r="D19" i="1" l="1"/>
</calcChain>
</file>

<file path=xl/sharedStrings.xml><?xml version="1.0" encoding="utf-8"?>
<sst xmlns="http://schemas.openxmlformats.org/spreadsheetml/2006/main" count="57" uniqueCount="45">
  <si>
    <t>Приложение № 8</t>
  </si>
  <si>
    <t>к проекту бюджета</t>
  </si>
  <si>
    <t>городского округа Домодедово</t>
  </si>
  <si>
    <t>на 2022 год и плановый период</t>
  </si>
  <si>
    <t>2023 и 2024 годов</t>
  </si>
  <si>
    <t>Расходы бюджета городского округа Домодедово на осуществление инвестиций,</t>
  </si>
  <si>
    <t>капитальных вложений в объекты капитального строительства муниципальной собственности</t>
  </si>
  <si>
    <t xml:space="preserve"> и приобретение объектов недвижимого имущества в муниципальную собственность,</t>
  </si>
  <si>
    <t>на 2022 год и плановый период 2023 и 2024 годов</t>
  </si>
  <si>
    <t>(тыс. руб.)</t>
  </si>
  <si>
    <t>№ п/п</t>
  </si>
  <si>
    <t>Наименование объекта</t>
  </si>
  <si>
    <t>2022 год</t>
  </si>
  <si>
    <t>2023 год</t>
  </si>
  <si>
    <t>2024 год</t>
  </si>
  <si>
    <t>Справочно 
КБК</t>
  </si>
  <si>
    <t>Объем финансирования</t>
  </si>
  <si>
    <t xml:space="preserve">Объем финансирования </t>
  </si>
  <si>
    <t>Всего:</t>
  </si>
  <si>
    <t>в том числе:</t>
  </si>
  <si>
    <t>субсидии из бюджета Московской области</t>
  </si>
  <si>
    <t>бюджет городского округа Домодедово</t>
  </si>
  <si>
    <t>12</t>
  </si>
  <si>
    <t>Всего</t>
  </si>
  <si>
    <t>1.</t>
  </si>
  <si>
    <t>Детский сад на 240 мест  по адресу: Московская область, г. Домодедово, мкр. Южный (корректировка проекта и строительство)</t>
  </si>
  <si>
    <t>2.</t>
  </si>
  <si>
    <t>Детский сад на 160 мест  по адресу: Московская область, г. Домодедово, мкр. Западный, ул. Текстильщиков (ПИР и строительство)</t>
  </si>
  <si>
    <t>3.</t>
  </si>
  <si>
    <t>Строительство блока школы на 825 мест г.о. Домодедово (этап № 2 общеобразовательной школы на 1100 мест) (ПИР и строительство)</t>
  </si>
  <si>
    <t>0702 18 3 E1 S4260</t>
  </si>
  <si>
    <t>4.</t>
  </si>
  <si>
    <t>Общеобразовательная школа на 550 мест по адресу: Московская область, г.о. Домодедово, мкр. Барыбино, ул. Макаренко (ПИР и строительство)</t>
  </si>
  <si>
    <t>1003 09 1 01 00240</t>
  </si>
  <si>
    <t>5.</t>
  </si>
  <si>
    <t xml:space="preserve">Строительство физкультурно-оздоровительного комплекса с крытым катком по адресу: Московская область,  г. Домодедово, мкр. Северный, ул. 1-я Коммунистическая </t>
  </si>
  <si>
    <t>6.</t>
  </si>
  <si>
    <t xml:space="preserve">Строительство крытого футбольного манежа по адресу: Московская область,  г. Домодедово, мкр. Северный, ул. 1-я Коммунистическая </t>
  </si>
  <si>
    <t>7.</t>
  </si>
  <si>
    <t>Строительство водозаборного узла в мкр.Востряково, ул.Ледовская, г.о. Домодедово</t>
  </si>
  <si>
    <t>0502 10 1 02 74091</t>
  </si>
  <si>
    <t>Строительство двух сборных коллекторов и двух КНС в мкр.Востряково г.о.Домодедово</t>
  </si>
  <si>
    <t>0502 10 1 02 74092</t>
  </si>
  <si>
    <t>8.</t>
  </si>
  <si>
    <t>Обеспечение проживающих в городском округе и нуждающихся в жилых помещениях малоимущих граждан жилыми помещениями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</si>
</sst>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 Cyr"/>
      <charset val="204"/>
    </font>
    <font>
      <sz val="10"/>
      <name val="Times New Roman Cyr"/>
      <family val="1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88">
    <xf numFmtId="0" fontId="0" fillId="0" borderId="0" xfId="0"/>
    <xf numFmtId="0" fontId="1" fillId="0" borderId="0" xfId="0" applyFont="1"/>
    <xf numFmtId="4" fontId="1" fillId="0" borderId="0" xfId="0" applyNumberFormat="1" applyFont="1"/>
    <xf numFmtId="49" fontId="3" fillId="0" borderId="0" xfId="1" applyNumberFormat="1" applyFont="1" applyFill="1" applyAlignment="1" applyProtection="1">
      <protection hidden="1"/>
    </xf>
    <xf numFmtId="49" fontId="2" fillId="0" borderId="0" xfId="1" applyNumberFormat="1" applyFont="1" applyFill="1" applyAlignment="1" applyProtection="1">
      <alignment horizontal="center"/>
      <protection hidden="1"/>
    </xf>
    <xf numFmtId="3" fontId="2" fillId="0" borderId="0" xfId="1" applyNumberFormat="1" applyFont="1" applyFill="1" applyAlignment="1" applyProtection="1">
      <alignment horizontal="center"/>
      <protection hidden="1"/>
    </xf>
    <xf numFmtId="49" fontId="1" fillId="0" borderId="0" xfId="1" applyNumberFormat="1" applyFont="1" applyFill="1" applyAlignment="1" applyProtection="1">
      <alignment wrapText="1"/>
      <protection hidden="1"/>
    </xf>
    <xf numFmtId="49" fontId="1" fillId="0" borderId="0" xfId="1" applyNumberFormat="1" applyFont="1" applyFill="1" applyAlignment="1" applyProtection="1">
      <alignment horizontal="left" wrapText="1"/>
      <protection hidden="1"/>
    </xf>
    <xf numFmtId="0" fontId="1" fillId="0" borderId="0" xfId="0" applyFont="1" applyFill="1" applyAlignment="1" applyProtection="1">
      <protection hidden="1"/>
    </xf>
    <xf numFmtId="0" fontId="1" fillId="0" borderId="0" xfId="0" applyFont="1" applyFill="1" applyAlignment="1">
      <alignment wrapText="1"/>
    </xf>
    <xf numFmtId="0" fontId="5" fillId="0" borderId="0" xfId="2" applyFont="1"/>
    <xf numFmtId="0" fontId="1" fillId="0" borderId="0" xfId="2" applyFont="1"/>
    <xf numFmtId="0" fontId="1" fillId="0" borderId="0" xfId="2" applyFont="1" applyFill="1" applyAlignment="1" applyProtection="1">
      <protection hidden="1"/>
    </xf>
    <xf numFmtId="0" fontId="5" fillId="0" borderId="0" xfId="2" applyFont="1" applyBorder="1" applyAlignment="1">
      <alignment horizontal="center"/>
    </xf>
    <xf numFmtId="0" fontId="1" fillId="0" borderId="0" xfId="2" applyFont="1" applyBorder="1" applyAlignment="1">
      <alignment horizontal="center"/>
    </xf>
    <xf numFmtId="0" fontId="5" fillId="0" borderId="19" xfId="2" applyFont="1" applyBorder="1" applyAlignment="1">
      <alignment vertical="center" wrapText="1"/>
    </xf>
    <xf numFmtId="0" fontId="5" fillId="0" borderId="20" xfId="2" applyFont="1" applyBorder="1" applyAlignment="1">
      <alignment vertical="center" wrapText="1"/>
    </xf>
    <xf numFmtId="4" fontId="5" fillId="0" borderId="19" xfId="2" applyNumberFormat="1" applyFont="1" applyBorder="1" applyAlignment="1">
      <alignment vertical="center" wrapText="1"/>
    </xf>
    <xf numFmtId="4" fontId="5" fillId="0" borderId="13" xfId="2" applyNumberFormat="1" applyFont="1" applyBorder="1" applyAlignment="1">
      <alignment vertical="center" wrapText="1"/>
    </xf>
    <xf numFmtId="0" fontId="5" fillId="0" borderId="22" xfId="2" applyFont="1" applyBorder="1" applyAlignment="1">
      <alignment horizontal="center" vertical="center" wrapText="1"/>
    </xf>
    <xf numFmtId="0" fontId="1" fillId="0" borderId="23" xfId="2" applyFont="1" applyBorder="1" applyAlignment="1">
      <alignment horizontal="center" vertical="center" wrapText="1"/>
    </xf>
    <xf numFmtId="0" fontId="5" fillId="0" borderId="24" xfId="2" applyFont="1" applyBorder="1" applyAlignment="1">
      <alignment horizontal="center" vertical="center" wrapText="1"/>
    </xf>
    <xf numFmtId="0" fontId="5" fillId="0" borderId="2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3" fontId="5" fillId="0" borderId="24" xfId="2" applyNumberFormat="1" applyFont="1" applyBorder="1" applyAlignment="1">
      <alignment horizontal="center" vertical="center" wrapText="1"/>
    </xf>
    <xf numFmtId="3" fontId="5" fillId="0" borderId="23" xfId="2" applyNumberFormat="1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0" fontId="7" fillId="0" borderId="27" xfId="2" applyFont="1" applyBorder="1" applyAlignment="1">
      <alignment wrapText="1"/>
    </xf>
    <xf numFmtId="0" fontId="7" fillId="0" borderId="28" xfId="2" applyFont="1" applyBorder="1" applyAlignment="1">
      <alignment wrapText="1"/>
    </xf>
    <xf numFmtId="164" fontId="6" fillId="0" borderId="29" xfId="2" applyNumberFormat="1" applyFont="1" applyBorder="1" applyAlignment="1">
      <alignment wrapText="1"/>
    </xf>
    <xf numFmtId="164" fontId="6" fillId="0" borderId="30" xfId="2" applyNumberFormat="1" applyFont="1" applyBorder="1" applyAlignment="1">
      <alignment wrapText="1"/>
    </xf>
    <xf numFmtId="164" fontId="6" fillId="0" borderId="31" xfId="2" applyNumberFormat="1" applyFont="1" applyBorder="1" applyAlignment="1">
      <alignment wrapText="1"/>
    </xf>
    <xf numFmtId="164" fontId="6" fillId="0" borderId="32" xfId="2" applyNumberFormat="1" applyFont="1" applyBorder="1" applyAlignment="1">
      <alignment wrapText="1"/>
    </xf>
    <xf numFmtId="0" fontId="1" fillId="0" borderId="27" xfId="2" applyFont="1" applyBorder="1" applyAlignment="1">
      <alignment wrapText="1"/>
    </xf>
    <xf numFmtId="0" fontId="1" fillId="0" borderId="28" xfId="2" applyFont="1" applyBorder="1" applyAlignment="1">
      <alignment wrapText="1"/>
    </xf>
    <xf numFmtId="0" fontId="8" fillId="0" borderId="27" xfId="2" applyFont="1" applyBorder="1"/>
    <xf numFmtId="4" fontId="8" fillId="0" borderId="30" xfId="0" applyNumberFormat="1" applyFont="1" applyBorder="1"/>
    <xf numFmtId="4" fontId="8" fillId="0" borderId="28" xfId="0" applyNumberFormat="1" applyFont="1" applyBorder="1"/>
    <xf numFmtId="0" fontId="8" fillId="0" borderId="33" xfId="0" applyFont="1" applyBorder="1"/>
    <xf numFmtId="0" fontId="8" fillId="0" borderId="30" xfId="0" applyFont="1" applyBorder="1"/>
    <xf numFmtId="0" fontId="8" fillId="0" borderId="34" xfId="0" applyFont="1" applyBorder="1"/>
    <xf numFmtId="0" fontId="8" fillId="0" borderId="27" xfId="0" applyFont="1" applyBorder="1"/>
    <xf numFmtId="0" fontId="8" fillId="0" borderId="28" xfId="0" applyFont="1" applyBorder="1"/>
    <xf numFmtId="4" fontId="8" fillId="0" borderId="27" xfId="2" applyNumberFormat="1" applyFont="1" applyFill="1" applyBorder="1" applyAlignment="1">
      <alignment wrapText="1"/>
    </xf>
    <xf numFmtId="4" fontId="9" fillId="0" borderId="30" xfId="0" applyNumberFormat="1" applyFont="1" applyFill="1" applyBorder="1"/>
    <xf numFmtId="4" fontId="9" fillId="0" borderId="28" xfId="0" applyNumberFormat="1" applyFont="1" applyFill="1" applyBorder="1"/>
    <xf numFmtId="4" fontId="8" fillId="0" borderId="33" xfId="2" applyNumberFormat="1" applyFont="1" applyFill="1" applyBorder="1" applyAlignment="1">
      <alignment wrapText="1"/>
    </xf>
    <xf numFmtId="4" fontId="9" fillId="0" borderId="34" xfId="0" applyNumberFormat="1" applyFont="1" applyFill="1" applyBorder="1"/>
    <xf numFmtId="0" fontId="1" fillId="0" borderId="28" xfId="2" applyFont="1" applyFill="1" applyBorder="1" applyAlignment="1">
      <alignment wrapText="1"/>
    </xf>
    <xf numFmtId="4" fontId="8" fillId="0" borderId="34" xfId="0" applyNumberFormat="1" applyFont="1" applyBorder="1"/>
    <xf numFmtId="0" fontId="1" fillId="0" borderId="27" xfId="2" applyFont="1" applyFill="1" applyBorder="1" applyAlignment="1">
      <alignment wrapText="1"/>
    </xf>
    <xf numFmtId="0" fontId="1" fillId="0" borderId="28" xfId="1" applyFont="1" applyFill="1" applyBorder="1" applyAlignment="1" applyProtection="1">
      <alignment horizontal="left" vertical="center" wrapText="1"/>
      <protection hidden="1"/>
    </xf>
    <xf numFmtId="49" fontId="5" fillId="0" borderId="6" xfId="0" applyNumberFormat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27" xfId="2" applyFont="1" applyFill="1" applyBorder="1"/>
    <xf numFmtId="4" fontId="8" fillId="0" borderId="30" xfId="0" applyNumberFormat="1" applyFont="1" applyFill="1" applyBorder="1"/>
    <xf numFmtId="4" fontId="8" fillId="0" borderId="28" xfId="0" applyNumberFormat="1" applyFont="1" applyFill="1" applyBorder="1"/>
    <xf numFmtId="4" fontId="8" fillId="0" borderId="34" xfId="0" applyNumberFormat="1" applyFont="1" applyFill="1" applyBorder="1"/>
    <xf numFmtId="0" fontId="1" fillId="0" borderId="35" xfId="2" applyFont="1" applyFill="1" applyBorder="1"/>
    <xf numFmtId="4" fontId="9" fillId="0" borderId="36" xfId="0" applyNumberFormat="1" applyFont="1" applyFill="1" applyBorder="1"/>
    <xf numFmtId="4" fontId="9" fillId="0" borderId="37" xfId="0" applyNumberFormat="1" applyFont="1" applyFill="1" applyBorder="1"/>
    <xf numFmtId="4" fontId="9" fillId="0" borderId="38" xfId="0" applyNumberFormat="1" applyFont="1" applyFill="1" applyBorder="1"/>
    <xf numFmtId="0" fontId="5" fillId="0" borderId="6" xfId="0" applyFont="1" applyFill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12" xfId="2" applyFont="1" applyBorder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center" vertical="center" wrapText="1"/>
    </xf>
    <xf numFmtId="4" fontId="5" fillId="0" borderId="13" xfId="2" applyNumberFormat="1" applyFont="1" applyBorder="1" applyAlignment="1">
      <alignment horizontal="center" vertical="center" wrapText="1"/>
    </xf>
    <xf numFmtId="4" fontId="5" fillId="0" borderId="16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49" fontId="1" fillId="0" borderId="0" xfId="1" applyNumberFormat="1" applyFont="1" applyFill="1" applyAlignment="1" applyProtection="1">
      <alignment horizontal="left" wrapText="1"/>
      <protection hidden="1"/>
    </xf>
    <xf numFmtId="0" fontId="1" fillId="0" borderId="0" xfId="0" applyFont="1" applyFill="1" applyAlignment="1">
      <alignment horizontal="left" wrapText="1"/>
    </xf>
    <xf numFmtId="0" fontId="6" fillId="0" borderId="0" xfId="2" applyFont="1" applyAlignment="1">
      <alignment horizontal="center"/>
    </xf>
  </cellXfs>
  <cellStyles count="3">
    <cellStyle name="Обычный" xfId="0" builtinId="0"/>
    <cellStyle name="Обычный 4" xfId="2"/>
    <cellStyle name="Обычный_Прил №2 - ФКР - Бюджет 200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N11" sqref="N11"/>
    </sheetView>
  </sheetViews>
  <sheetFormatPr defaultColWidth="8.88671875" defaultRowHeight="13.2" x14ac:dyDescent="0.25"/>
  <cols>
    <col min="1" max="1" width="3.44140625" style="1" customWidth="1"/>
    <col min="2" max="2" width="48.5546875" style="1" customWidth="1"/>
    <col min="3" max="3" width="11.6640625" style="1" customWidth="1"/>
    <col min="4" max="4" width="11.88671875" style="1" customWidth="1"/>
    <col min="5" max="5" width="13.44140625" style="1" customWidth="1"/>
    <col min="6" max="6" width="12.109375" style="1" customWidth="1"/>
    <col min="7" max="7" width="11" style="2" customWidth="1"/>
    <col min="8" max="8" width="12.33203125" style="2" customWidth="1"/>
    <col min="9" max="9" width="12.33203125" style="1" customWidth="1"/>
    <col min="10" max="10" width="12" style="1" customWidth="1"/>
    <col min="11" max="11" width="12.5546875" style="1" customWidth="1"/>
    <col min="12" max="12" width="18.5546875" style="1" customWidth="1"/>
    <col min="13" max="16384" width="8.88671875" style="1"/>
  </cols>
  <sheetData>
    <row r="1" spans="1:12" ht="15.75" x14ac:dyDescent="0.25">
      <c r="I1" s="3"/>
      <c r="J1" s="4"/>
      <c r="K1" s="5"/>
    </row>
    <row r="2" spans="1:12" ht="15.6" x14ac:dyDescent="0.3">
      <c r="I2" s="3" t="s">
        <v>0</v>
      </c>
      <c r="J2" s="4"/>
      <c r="K2" s="6"/>
    </row>
    <row r="3" spans="1:12" x14ac:dyDescent="0.25">
      <c r="I3" s="85" t="s">
        <v>1</v>
      </c>
      <c r="J3" s="85"/>
      <c r="K3" s="7"/>
    </row>
    <row r="4" spans="1:12" x14ac:dyDescent="0.25">
      <c r="I4" s="8" t="s">
        <v>2</v>
      </c>
      <c r="J4" s="8"/>
      <c r="K4" s="7"/>
    </row>
    <row r="5" spans="1:12" x14ac:dyDescent="0.25">
      <c r="I5" s="86" t="s">
        <v>3</v>
      </c>
      <c r="J5" s="86"/>
      <c r="K5" s="86"/>
    </row>
    <row r="6" spans="1:12" x14ac:dyDescent="0.25">
      <c r="I6" s="85" t="s">
        <v>4</v>
      </c>
      <c r="J6" s="85"/>
      <c r="K6" s="9"/>
    </row>
    <row r="7" spans="1:12" ht="12.75" x14ac:dyDescent="0.2">
      <c r="I7" s="85"/>
      <c r="J7" s="85"/>
      <c r="K7" s="85"/>
    </row>
    <row r="8" spans="1:12" ht="12.75" x14ac:dyDescent="0.2">
      <c r="A8" s="10"/>
      <c r="B8" s="11"/>
      <c r="C8" s="10"/>
      <c r="D8" s="12"/>
      <c r="E8" s="10"/>
      <c r="F8" s="10"/>
    </row>
    <row r="9" spans="1:12" ht="15.6" x14ac:dyDescent="0.3">
      <c r="A9" s="87" t="s">
        <v>5</v>
      </c>
      <c r="B9" s="87"/>
      <c r="C9" s="87"/>
      <c r="D9" s="87"/>
      <c r="E9" s="87"/>
      <c r="F9" s="87"/>
      <c r="G9" s="87"/>
      <c r="H9" s="87"/>
      <c r="I9" s="87"/>
      <c r="J9" s="87"/>
      <c r="K9" s="87"/>
    </row>
    <row r="10" spans="1:12" ht="15.6" x14ac:dyDescent="0.3">
      <c r="A10" s="87" t="s">
        <v>6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</row>
    <row r="11" spans="1:12" ht="15.6" x14ac:dyDescent="0.3">
      <c r="A11" s="76" t="s">
        <v>7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2" ht="15.6" x14ac:dyDescent="0.3">
      <c r="A12" s="76" t="s">
        <v>8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</row>
    <row r="13" spans="1:12" ht="13.8" thickBot="1" x14ac:dyDescent="0.3">
      <c r="A13" s="13"/>
      <c r="B13" s="14"/>
      <c r="C13" s="13"/>
      <c r="D13" s="13"/>
      <c r="E13" s="13"/>
      <c r="F13" s="10"/>
      <c r="K13" s="1" t="s">
        <v>9</v>
      </c>
    </row>
    <row r="14" spans="1:12" ht="13.8" thickBot="1" x14ac:dyDescent="0.3">
      <c r="A14" s="77" t="s">
        <v>10</v>
      </c>
      <c r="B14" s="79" t="s">
        <v>11</v>
      </c>
      <c r="C14" s="82" t="s">
        <v>12</v>
      </c>
      <c r="D14" s="83"/>
      <c r="E14" s="84"/>
      <c r="F14" s="83" t="s">
        <v>13</v>
      </c>
      <c r="G14" s="83"/>
      <c r="H14" s="83"/>
      <c r="I14" s="82" t="s">
        <v>14</v>
      </c>
      <c r="J14" s="83"/>
      <c r="K14" s="84"/>
      <c r="L14" s="63" t="s">
        <v>15</v>
      </c>
    </row>
    <row r="15" spans="1:12" x14ac:dyDescent="0.25">
      <c r="A15" s="78"/>
      <c r="B15" s="80"/>
      <c r="C15" s="65" t="s">
        <v>16</v>
      </c>
      <c r="D15" s="66"/>
      <c r="E15" s="67"/>
      <c r="F15" s="66" t="s">
        <v>16</v>
      </c>
      <c r="G15" s="66"/>
      <c r="H15" s="66"/>
      <c r="I15" s="65" t="s">
        <v>17</v>
      </c>
      <c r="J15" s="66"/>
      <c r="K15" s="67"/>
      <c r="L15" s="64"/>
    </row>
    <row r="16" spans="1:12" x14ac:dyDescent="0.25">
      <c r="A16" s="78"/>
      <c r="B16" s="80"/>
      <c r="C16" s="68" t="s">
        <v>18</v>
      </c>
      <c r="D16" s="70" t="s">
        <v>19</v>
      </c>
      <c r="E16" s="71"/>
      <c r="F16" s="72" t="s">
        <v>18</v>
      </c>
      <c r="G16" s="74" t="s">
        <v>19</v>
      </c>
      <c r="H16" s="75"/>
      <c r="I16" s="68" t="s">
        <v>18</v>
      </c>
      <c r="J16" s="70" t="s">
        <v>19</v>
      </c>
      <c r="K16" s="71"/>
      <c r="L16" s="64"/>
    </row>
    <row r="17" spans="1:12" ht="48" x14ac:dyDescent="0.25">
      <c r="A17" s="69"/>
      <c r="B17" s="81"/>
      <c r="C17" s="69"/>
      <c r="D17" s="15" t="s">
        <v>20</v>
      </c>
      <c r="E17" s="16" t="s">
        <v>21</v>
      </c>
      <c r="F17" s="73"/>
      <c r="G17" s="17" t="s">
        <v>20</v>
      </c>
      <c r="H17" s="18" t="s">
        <v>21</v>
      </c>
      <c r="I17" s="69"/>
      <c r="J17" s="15" t="s">
        <v>20</v>
      </c>
      <c r="K17" s="16" t="s">
        <v>21</v>
      </c>
      <c r="L17" s="64"/>
    </row>
    <row r="18" spans="1:12" ht="12.75" x14ac:dyDescent="0.2">
      <c r="A18" s="19">
        <v>1</v>
      </c>
      <c r="B18" s="20">
        <v>2</v>
      </c>
      <c r="C18" s="19">
        <v>3</v>
      </c>
      <c r="D18" s="21">
        <v>4</v>
      </c>
      <c r="E18" s="22">
        <v>5</v>
      </c>
      <c r="F18" s="23">
        <v>6</v>
      </c>
      <c r="G18" s="24">
        <v>7</v>
      </c>
      <c r="H18" s="25">
        <v>8</v>
      </c>
      <c r="I18" s="19">
        <v>9</v>
      </c>
      <c r="J18" s="21">
        <v>10</v>
      </c>
      <c r="K18" s="22">
        <v>11</v>
      </c>
      <c r="L18" s="26" t="s">
        <v>22</v>
      </c>
    </row>
    <row r="19" spans="1:12" ht="15.6" x14ac:dyDescent="0.3">
      <c r="A19" s="27"/>
      <c r="B19" s="28" t="s">
        <v>23</v>
      </c>
      <c r="C19" s="29">
        <f t="shared" ref="C19:K19" si="0">SUM(C21:C29)</f>
        <v>804822.16</v>
      </c>
      <c r="D19" s="30">
        <f t="shared" si="0"/>
        <v>566668.5</v>
      </c>
      <c r="E19" s="31">
        <f t="shared" si="0"/>
        <v>238153.66</v>
      </c>
      <c r="F19" s="32">
        <f t="shared" si="0"/>
        <v>1367131.8399999999</v>
      </c>
      <c r="G19" s="30">
        <f t="shared" si="0"/>
        <v>954713.59999999986</v>
      </c>
      <c r="H19" s="32">
        <f t="shared" si="0"/>
        <v>412418.24</v>
      </c>
      <c r="I19" s="29">
        <f t="shared" si="0"/>
        <v>1097657.75</v>
      </c>
      <c r="J19" s="30">
        <f t="shared" si="0"/>
        <v>702766.73</v>
      </c>
      <c r="K19" s="31">
        <f t="shared" si="0"/>
        <v>394891.02</v>
      </c>
      <c r="L19" s="26"/>
    </row>
    <row r="20" spans="1:12" ht="15.6" x14ac:dyDescent="0.3">
      <c r="A20" s="33"/>
      <c r="B20" s="34" t="s">
        <v>19</v>
      </c>
      <c r="C20" s="35"/>
      <c r="D20" s="36"/>
      <c r="E20" s="37"/>
      <c r="F20" s="38"/>
      <c r="G20" s="39"/>
      <c r="H20" s="40"/>
      <c r="I20" s="41"/>
      <c r="J20" s="39"/>
      <c r="K20" s="42"/>
      <c r="L20" s="26"/>
    </row>
    <row r="21" spans="1:12" ht="40.200000000000003" x14ac:dyDescent="0.3">
      <c r="A21" s="33" t="s">
        <v>24</v>
      </c>
      <c r="B21" s="34" t="s">
        <v>25</v>
      </c>
      <c r="C21" s="43">
        <f t="shared" ref="C21:C29" si="1">D21+E21</f>
        <v>0</v>
      </c>
      <c r="D21" s="44">
        <v>0</v>
      </c>
      <c r="E21" s="45">
        <v>0</v>
      </c>
      <c r="F21" s="46">
        <v>0</v>
      </c>
      <c r="G21" s="44">
        <v>0</v>
      </c>
      <c r="H21" s="47">
        <v>0</v>
      </c>
      <c r="I21" s="43">
        <f t="shared" ref="I21:I22" si="2">J21+K21</f>
        <v>50000</v>
      </c>
      <c r="J21" s="44">
        <v>47500</v>
      </c>
      <c r="K21" s="45">
        <v>2500</v>
      </c>
      <c r="L21" s="26"/>
    </row>
    <row r="22" spans="1:12" ht="40.200000000000003" x14ac:dyDescent="0.3">
      <c r="A22" s="33" t="s">
        <v>26</v>
      </c>
      <c r="B22" s="34" t="s">
        <v>27</v>
      </c>
      <c r="C22" s="43">
        <f t="shared" si="1"/>
        <v>0</v>
      </c>
      <c r="D22" s="44">
        <v>0</v>
      </c>
      <c r="E22" s="45">
        <v>0</v>
      </c>
      <c r="F22" s="46">
        <v>0</v>
      </c>
      <c r="G22" s="44">
        <v>0</v>
      </c>
      <c r="H22" s="47">
        <v>0</v>
      </c>
      <c r="I22" s="43">
        <f t="shared" si="2"/>
        <v>50000</v>
      </c>
      <c r="J22" s="44">
        <v>32800</v>
      </c>
      <c r="K22" s="45">
        <v>17200</v>
      </c>
      <c r="L22" s="26"/>
    </row>
    <row r="23" spans="1:12" ht="40.200000000000003" x14ac:dyDescent="0.3">
      <c r="A23" s="33" t="s">
        <v>28</v>
      </c>
      <c r="B23" s="48" t="s">
        <v>29</v>
      </c>
      <c r="C23" s="43">
        <f t="shared" si="1"/>
        <v>206788.38</v>
      </c>
      <c r="D23" s="36">
        <v>120469.83</v>
      </c>
      <c r="E23" s="37">
        <f>66318.55+20000</f>
        <v>86318.55</v>
      </c>
      <c r="F23" s="46">
        <f>G23+H23</f>
        <v>350971</v>
      </c>
      <c r="G23" s="36">
        <v>226360</v>
      </c>
      <c r="H23" s="49">
        <v>124611</v>
      </c>
      <c r="I23" s="43">
        <f>J23+K23</f>
        <v>608181.62</v>
      </c>
      <c r="J23" s="36">
        <v>378136.67</v>
      </c>
      <c r="K23" s="37">
        <v>230044.95</v>
      </c>
      <c r="L23" s="26" t="s">
        <v>30</v>
      </c>
    </row>
    <row r="24" spans="1:12" s="53" customFormat="1" ht="39.6" x14ac:dyDescent="0.3">
      <c r="A24" s="50" t="s">
        <v>31</v>
      </c>
      <c r="B24" s="51" t="s">
        <v>32</v>
      </c>
      <c r="C24" s="43">
        <f t="shared" si="1"/>
        <v>164734.87</v>
      </c>
      <c r="D24" s="44">
        <v>90169.2</v>
      </c>
      <c r="E24" s="45">
        <f>53565.67+21000</f>
        <v>74565.67</v>
      </c>
      <c r="F24" s="46">
        <f>G24+H24</f>
        <v>348597.98</v>
      </c>
      <c r="G24" s="44">
        <v>218685.97</v>
      </c>
      <c r="H24" s="47">
        <v>129912.01</v>
      </c>
      <c r="I24" s="43">
        <f t="shared" ref="I24:I29" si="3">J24+K24</f>
        <v>389476.13</v>
      </c>
      <c r="J24" s="44">
        <v>244330.06</v>
      </c>
      <c r="K24" s="45">
        <v>145146.07</v>
      </c>
      <c r="L24" s="52" t="s">
        <v>33</v>
      </c>
    </row>
    <row r="25" spans="1:12" s="53" customFormat="1" ht="52.8" x14ac:dyDescent="0.3">
      <c r="A25" s="50" t="s">
        <v>34</v>
      </c>
      <c r="B25" s="51" t="s">
        <v>35</v>
      </c>
      <c r="C25" s="43">
        <f t="shared" si="1"/>
        <v>90000</v>
      </c>
      <c r="D25" s="44">
        <v>81000</v>
      </c>
      <c r="E25" s="45">
        <v>9000</v>
      </c>
      <c r="F25" s="46">
        <f>G25+H25</f>
        <v>257353</v>
      </c>
      <c r="G25" s="44">
        <f>57905+173712.7</f>
        <v>231617.7</v>
      </c>
      <c r="H25" s="47">
        <v>25735.3</v>
      </c>
      <c r="I25" s="43">
        <f t="shared" si="3"/>
        <v>0</v>
      </c>
      <c r="J25" s="44">
        <v>0</v>
      </c>
      <c r="K25" s="45">
        <v>0</v>
      </c>
      <c r="L25" s="52"/>
    </row>
    <row r="26" spans="1:12" s="53" customFormat="1" ht="39.6" x14ac:dyDescent="0.3">
      <c r="A26" s="50" t="s">
        <v>36</v>
      </c>
      <c r="B26" s="51" t="s">
        <v>37</v>
      </c>
      <c r="C26" s="43">
        <f t="shared" si="1"/>
        <v>252478.08000000002</v>
      </c>
      <c r="D26" s="44">
        <f>56807.57+170422.7</f>
        <v>227230.27000000002</v>
      </c>
      <c r="E26" s="45">
        <v>25247.81</v>
      </c>
      <c r="F26" s="46">
        <f>G26+H26</f>
        <v>253843.71999999997</v>
      </c>
      <c r="G26" s="44">
        <v>228458.33</v>
      </c>
      <c r="H26" s="47">
        <v>25385.39</v>
      </c>
      <c r="I26" s="43">
        <f t="shared" si="3"/>
        <v>0</v>
      </c>
      <c r="J26" s="44">
        <v>0</v>
      </c>
      <c r="K26" s="45">
        <v>0</v>
      </c>
      <c r="L26" s="52"/>
    </row>
    <row r="27" spans="1:12" s="53" customFormat="1" ht="26.4" x14ac:dyDescent="0.3">
      <c r="A27" s="54" t="s">
        <v>38</v>
      </c>
      <c r="B27" s="51" t="s">
        <v>39</v>
      </c>
      <c r="C27" s="43">
        <f t="shared" si="1"/>
        <v>74569.83</v>
      </c>
      <c r="D27" s="55">
        <v>47799.199999999997</v>
      </c>
      <c r="E27" s="56">
        <v>26770.63</v>
      </c>
      <c r="F27" s="46">
        <f t="shared" ref="F27:F29" si="4">G27+H27</f>
        <v>77366.14</v>
      </c>
      <c r="G27" s="55">
        <v>49591.6</v>
      </c>
      <c r="H27" s="57">
        <v>27774.54</v>
      </c>
      <c r="I27" s="43">
        <f t="shared" si="3"/>
        <v>0</v>
      </c>
      <c r="J27" s="55">
        <v>0</v>
      </c>
      <c r="K27" s="56"/>
      <c r="L27" s="52" t="s">
        <v>40</v>
      </c>
    </row>
    <row r="28" spans="1:12" s="53" customFormat="1" ht="26.4" x14ac:dyDescent="0.3">
      <c r="A28" s="58" t="s">
        <v>38</v>
      </c>
      <c r="B28" s="51" t="s">
        <v>41</v>
      </c>
      <c r="C28" s="43">
        <f t="shared" si="1"/>
        <v>13500</v>
      </c>
      <c r="D28" s="55">
        <v>0</v>
      </c>
      <c r="E28" s="56">
        <v>13500</v>
      </c>
      <c r="F28" s="46">
        <f t="shared" si="4"/>
        <v>79000</v>
      </c>
      <c r="G28" s="55">
        <v>0</v>
      </c>
      <c r="H28" s="57">
        <v>79000</v>
      </c>
      <c r="I28" s="43">
        <v>0</v>
      </c>
      <c r="J28" s="55">
        <v>0</v>
      </c>
      <c r="K28" s="56">
        <v>0</v>
      </c>
      <c r="L28" s="52" t="s">
        <v>42</v>
      </c>
    </row>
    <row r="29" spans="1:12" s="53" customFormat="1" ht="40.200000000000003" x14ac:dyDescent="0.3">
      <c r="A29" s="58" t="s">
        <v>43</v>
      </c>
      <c r="B29" s="48" t="s">
        <v>44</v>
      </c>
      <c r="C29" s="43">
        <f t="shared" si="1"/>
        <v>2751</v>
      </c>
      <c r="D29" s="59">
        <v>0</v>
      </c>
      <c r="E29" s="60">
        <v>2751</v>
      </c>
      <c r="F29" s="46">
        <f t="shared" si="4"/>
        <v>0</v>
      </c>
      <c r="G29" s="59">
        <v>0</v>
      </c>
      <c r="H29" s="61"/>
      <c r="I29" s="43">
        <f t="shared" si="3"/>
        <v>0</v>
      </c>
      <c r="J29" s="59">
        <v>0</v>
      </c>
      <c r="K29" s="60">
        <v>0</v>
      </c>
      <c r="L29" s="62" t="s">
        <v>33</v>
      </c>
    </row>
    <row r="33" spans="6:6" x14ac:dyDescent="0.25">
      <c r="F33" s="2">
        <f>F23+F24+F25+F26</f>
        <v>1210765.7</v>
      </c>
    </row>
  </sheetData>
  <mergeCells count="23">
    <mergeCell ref="A10:K10"/>
    <mergeCell ref="I3:J3"/>
    <mergeCell ref="I5:K5"/>
    <mergeCell ref="I6:J6"/>
    <mergeCell ref="I7:K7"/>
    <mergeCell ref="A9:K9"/>
    <mergeCell ref="A11:K11"/>
    <mergeCell ref="A12:K12"/>
    <mergeCell ref="A14:A17"/>
    <mergeCell ref="B14:B17"/>
    <mergeCell ref="C14:E14"/>
    <mergeCell ref="F14:H14"/>
    <mergeCell ref="I14:K14"/>
    <mergeCell ref="L14:L17"/>
    <mergeCell ref="C15:E15"/>
    <mergeCell ref="F15:H15"/>
    <mergeCell ref="I15:K15"/>
    <mergeCell ref="C16:C17"/>
    <mergeCell ref="D16:E16"/>
    <mergeCell ref="F16:F17"/>
    <mergeCell ref="G16:H16"/>
    <mergeCell ref="I16:I17"/>
    <mergeCell ref="J16:K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Прилож.8 инвестиции 22-24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Коняева Л.А.</cp:lastModifiedBy>
  <dcterms:created xsi:type="dcterms:W3CDTF">2021-11-12T11:04:14Z</dcterms:created>
  <dcterms:modified xsi:type="dcterms:W3CDTF">2021-11-23T06:25:39Z</dcterms:modified>
</cp:coreProperties>
</file>